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checkCompatibility="1"/>
  <mc:AlternateContent xmlns:mc="http://schemas.openxmlformats.org/markup-compatibility/2006">
    <mc:Choice Requires="x15">
      <x15ac:absPath xmlns:x15ac="http://schemas.microsoft.com/office/spreadsheetml/2010/11/ac" url="/Users/saullopez/Documents/ME218c/Website/"/>
    </mc:Choice>
  </mc:AlternateContent>
  <bookViews>
    <workbookView xWindow="29100" yWindow="-1800" windowWidth="25600" windowHeight="15460" tabRatio="500"/>
  </bookViews>
  <sheets>
    <sheet name="Sheet1" sheetId="1" r:id="rId1"/>
  </sheets>
  <definedNames>
    <definedName name="Is">Sheet1!$E$3</definedName>
    <definedName name="It">Sheet1!$H$4</definedName>
    <definedName name="tiva">Sheet1!$H$5</definedName>
    <definedName name="Vf">Sheet1!$K$2</definedName>
    <definedName name="Vs">Sheet1!$E$2</definedName>
    <definedName name="Vt">Sheet1!$H$3</definedName>
    <definedName name="xb">Sheet1!$N$5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6" i="1"/>
  <c r="B20" i="1"/>
  <c r="B21" i="1"/>
  <c r="B14" i="1"/>
  <c r="B13" i="1"/>
  <c r="B19" i="1"/>
  <c r="B18" i="1"/>
  <c r="B10" i="1"/>
  <c r="B17" i="1"/>
  <c r="B12" i="1"/>
  <c r="B11" i="1"/>
  <c r="B9" i="1"/>
  <c r="B4" i="1"/>
</calcChain>
</file>

<file path=xl/sharedStrings.xml><?xml version="1.0" encoding="utf-8"?>
<sst xmlns="http://schemas.openxmlformats.org/spreadsheetml/2006/main" count="33" uniqueCount="30">
  <si>
    <t>NiCd</t>
  </si>
  <si>
    <t>Battery Chemistry</t>
  </si>
  <si>
    <t>Battery Capacity (mAh)</t>
  </si>
  <si>
    <t>Voltage Rating (V)</t>
  </si>
  <si>
    <t>80% Capacity</t>
  </si>
  <si>
    <t>Pair Circuit</t>
  </si>
  <si>
    <t xml:space="preserve"> Current Draw (mA)</t>
  </si>
  <si>
    <t>Pair Button</t>
  </si>
  <si>
    <t>Comm Active LED</t>
  </si>
  <si>
    <t>74HC14</t>
  </si>
  <si>
    <t>IOH (mA)</t>
  </si>
  <si>
    <t>VOH (V)</t>
  </si>
  <si>
    <t>Tiva</t>
  </si>
  <si>
    <t>VOH_min (V)</t>
  </si>
  <si>
    <t>LED</t>
  </si>
  <si>
    <t>Vf (V)</t>
  </si>
  <si>
    <t>Team Color Switch</t>
  </si>
  <si>
    <t>Team Number Switch</t>
  </si>
  <si>
    <t>VOH_worst (V)</t>
  </si>
  <si>
    <t>Force Sensor R</t>
  </si>
  <si>
    <t>Force Sensor L</t>
  </si>
  <si>
    <t>Shake Sensor R</t>
  </si>
  <si>
    <t>Shake Sensor L</t>
  </si>
  <si>
    <t>Brake Button</t>
  </si>
  <si>
    <t>Current Consumption WC (mA)</t>
  </si>
  <si>
    <t>XBee</t>
  </si>
  <si>
    <t>Worst-Case (WC)</t>
  </si>
  <si>
    <t>Current Consumption (mA)</t>
  </si>
  <si>
    <t>Total</t>
  </si>
  <si>
    <t>Guaranteed Hours of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</si>
</sst>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0" fillId="0" borderId="0" xfId="0" applyNumberFormat="1"/>
    <xf numFmtId="49" fontId="1" fillId="0" borderId="0" xfId="0" quotePrefix="1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160" zoomScaleNormal="160" zoomScalePageLayoutView="160" workbookViewId="0">
      <selection activeCell="D21" sqref="D21"/>
    </sheetView>
  </sheetViews>
  <sheetFormatPr baseColWidth="10" defaultRowHeight="16" x14ac:dyDescent="0.2"/>
  <cols>
    <col min="1" max="1" width="19.6640625" customWidth="1"/>
    <col min="2" max="2" width="16.83203125" customWidth="1"/>
    <col min="3" max="3" width="2.33203125" customWidth="1"/>
    <col min="5" max="5" width="5.5" customWidth="1"/>
    <col min="6" max="6" width="2.33203125" customWidth="1"/>
    <col min="7" max="7" width="11.83203125" customWidth="1"/>
    <col min="8" max="8" width="5.6640625" customWidth="1"/>
    <col min="9" max="9" width="2.5" customWidth="1"/>
    <col min="10" max="10" width="8.5" customWidth="1"/>
    <col min="11" max="11" width="4.83203125" customWidth="1"/>
    <col min="12" max="12" width="2.6640625" customWidth="1"/>
    <col min="13" max="13" width="12.5" customWidth="1"/>
    <col min="14" max="14" width="5.6640625" customWidth="1"/>
  </cols>
  <sheetData>
    <row r="1" spans="1:14" x14ac:dyDescent="0.2">
      <c r="A1" s="1" t="s">
        <v>1</v>
      </c>
      <c r="B1" s="1" t="s">
        <v>0</v>
      </c>
      <c r="D1" s="1" t="s">
        <v>9</v>
      </c>
      <c r="G1" s="1" t="s">
        <v>12</v>
      </c>
      <c r="J1" s="1" t="s">
        <v>14</v>
      </c>
      <c r="M1" s="6" t="s">
        <v>25</v>
      </c>
    </row>
    <row r="2" spans="1:14" x14ac:dyDescent="0.2">
      <c r="A2" t="s">
        <v>3</v>
      </c>
      <c r="B2">
        <v>7.2</v>
      </c>
      <c r="D2" t="s">
        <v>11</v>
      </c>
      <c r="E2">
        <v>3.3</v>
      </c>
      <c r="G2" t="s">
        <v>13</v>
      </c>
      <c r="H2">
        <v>2.4</v>
      </c>
      <c r="J2" t="s">
        <v>15</v>
      </c>
      <c r="K2">
        <v>1.8</v>
      </c>
    </row>
    <row r="3" spans="1:14" x14ac:dyDescent="0.2">
      <c r="A3" t="s">
        <v>2</v>
      </c>
      <c r="B3">
        <v>1800</v>
      </c>
      <c r="D3" t="s">
        <v>10</v>
      </c>
      <c r="E3">
        <v>25</v>
      </c>
      <c r="G3" t="s">
        <v>18</v>
      </c>
      <c r="H3">
        <v>4</v>
      </c>
    </row>
    <row r="4" spans="1:14" x14ac:dyDescent="0.2">
      <c r="A4" t="s">
        <v>4</v>
      </c>
      <c r="B4">
        <f>(0.8*B3)</f>
        <v>1440</v>
      </c>
      <c r="G4" t="s">
        <v>10</v>
      </c>
      <c r="H4">
        <v>4</v>
      </c>
    </row>
    <row r="5" spans="1:14" ht="48" x14ac:dyDescent="0.2">
      <c r="G5" s="2" t="s">
        <v>24</v>
      </c>
      <c r="H5">
        <v>58.7</v>
      </c>
      <c r="M5" s="2" t="s">
        <v>27</v>
      </c>
      <c r="N5">
        <v>50</v>
      </c>
    </row>
    <row r="7" spans="1:14" ht="32" customHeight="1" x14ac:dyDescent="0.2">
      <c r="A7" s="3" t="s">
        <v>26</v>
      </c>
      <c r="B7" s="4" t="s">
        <v>6</v>
      </c>
    </row>
    <row r="8" spans="1:14" x14ac:dyDescent="0.2">
      <c r="A8" s="1" t="s">
        <v>5</v>
      </c>
    </row>
    <row r="9" spans="1:14" x14ac:dyDescent="0.2">
      <c r="A9" t="s">
        <v>7</v>
      </c>
      <c r="B9">
        <f>(3.3/3.3)</f>
        <v>1</v>
      </c>
    </row>
    <row r="10" spans="1:14" x14ac:dyDescent="0.2">
      <c r="A10" t="s">
        <v>8</v>
      </c>
      <c r="B10" s="5">
        <f>1000*(Vs-Vf)/(220)</f>
        <v>6.8181818181818175</v>
      </c>
    </row>
    <row r="11" spans="1:14" x14ac:dyDescent="0.2">
      <c r="A11" t="s">
        <v>16</v>
      </c>
      <c r="B11">
        <f>1000*(Vs-Vf)/100</f>
        <v>14.999999999999998</v>
      </c>
    </row>
    <row r="12" spans="1:14" x14ac:dyDescent="0.2">
      <c r="A12" t="s">
        <v>17</v>
      </c>
      <c r="B12">
        <f>(Vs/10)</f>
        <v>0.32999999999999996</v>
      </c>
    </row>
    <row r="13" spans="1:14" x14ac:dyDescent="0.2">
      <c r="A13" t="s">
        <v>19</v>
      </c>
      <c r="B13" s="5">
        <f>1000*((Vs*1500/(250+1500))/(1500+250))</f>
        <v>1.6163265306122452</v>
      </c>
    </row>
    <row r="14" spans="1:14" x14ac:dyDescent="0.2">
      <c r="A14" t="s">
        <v>20</v>
      </c>
      <c r="B14" s="5">
        <f>B13</f>
        <v>1.6163265306122452</v>
      </c>
    </row>
    <row r="15" spans="1:14" x14ac:dyDescent="0.2">
      <c r="A15" t="s">
        <v>21</v>
      </c>
      <c r="B15">
        <f>(Vs/10)</f>
        <v>0.32999999999999996</v>
      </c>
    </row>
    <row r="16" spans="1:14" x14ac:dyDescent="0.2">
      <c r="A16" t="s">
        <v>22</v>
      </c>
      <c r="B16">
        <f>B15</f>
        <v>0.32999999999999996</v>
      </c>
    </row>
    <row r="17" spans="1:2" x14ac:dyDescent="0.2">
      <c r="A17" t="s">
        <v>23</v>
      </c>
      <c r="B17" s="5">
        <f>1000*(Vs-Vf)/220</f>
        <v>6.8181818181818175</v>
      </c>
    </row>
    <row r="18" spans="1:2" x14ac:dyDescent="0.2">
      <c r="A18" t="s">
        <v>12</v>
      </c>
      <c r="B18">
        <f>tiva</f>
        <v>58.7</v>
      </c>
    </row>
    <row r="19" spans="1:2" x14ac:dyDescent="0.2">
      <c r="A19" t="s">
        <v>25</v>
      </c>
      <c r="B19">
        <f>xb</f>
        <v>50</v>
      </c>
    </row>
    <row r="20" spans="1:2" x14ac:dyDescent="0.2">
      <c r="A20" s="1" t="s">
        <v>28</v>
      </c>
      <c r="B20" s="8">
        <f>SUM(B9:B19)</f>
        <v>142.55901669758811</v>
      </c>
    </row>
    <row r="21" spans="1:2" ht="32" x14ac:dyDescent="0.2">
      <c r="A21" s="7" t="s">
        <v>29</v>
      </c>
      <c r="B21" s="8">
        <f>B4/B20</f>
        <v>10.101079772840231</v>
      </c>
    </row>
  </sheetData>
  <phoneticPr fontId="2" type="noConversion"/>
  <pageMargins left="0.7" right="0.7" top="0.75" bottom="0.75" header="0.3" footer="0.3"/>
  <pageSetup orientation="portrait" horizontalDpi="0" verticalDpi="0"/>
  <ignoredErrors>
    <ignoredError sqref="B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2016-05-29T08:59:56Z</cp:lastPrinted>
  <dcterms:created xsi:type="dcterms:W3CDTF">2016-05-29T07:32:53Z</dcterms:created>
  <dcterms:modified xsi:type="dcterms:W3CDTF">2016-05-29T09:00:49Z</dcterms:modified>
</cp:coreProperties>
</file>